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92.168.1.250\Cond_UfficioPersonale\UFFICIOPERSONALE\AAA RINALDI ELEONORA\AMMINISTRAZIONE TRASPARENTE\PERSONALE DETERMINATO\"/>
    </mc:Choice>
  </mc:AlternateContent>
  <xr:revisionPtr revIDLastSave="0" documentId="13_ncr:1_{44804602-AF67-4F95-8E46-97330341DB70}" xr6:coauthVersionLast="47" xr6:coauthVersionMax="47" xr10:uidLastSave="{00000000-0000-0000-0000-000000000000}"/>
  <bookViews>
    <workbookView xWindow="-120" yWindow="-120" windowWidth="29040" windowHeight="15840" tabRatio="500" xr2:uid="{B34285CD-27D1-4E3D-B00A-BE27FCBF2BCD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M19" i="1"/>
  <c r="K19" i="1"/>
  <c r="J19" i="1"/>
  <c r="I19" i="1"/>
  <c r="M18" i="1"/>
  <c r="K18" i="1"/>
  <c r="J18" i="1"/>
  <c r="I18" i="1"/>
  <c r="M16" i="1"/>
  <c r="K16" i="1"/>
  <c r="J16" i="1"/>
  <c r="I16" i="1"/>
  <c r="M15" i="1"/>
  <c r="K15" i="1"/>
  <c r="L15" i="1" s="1"/>
  <c r="J15" i="1"/>
  <c r="I15" i="1"/>
  <c r="M13" i="1"/>
  <c r="K13" i="1"/>
  <c r="J13" i="1"/>
  <c r="I13" i="1"/>
  <c r="M11" i="1"/>
  <c r="K11" i="1"/>
  <c r="J11" i="1"/>
  <c r="I11" i="1"/>
  <c r="L11" i="1" s="1"/>
  <c r="M10" i="1"/>
  <c r="K10" i="1"/>
  <c r="J10" i="1"/>
  <c r="I10" i="1"/>
  <c r="M9" i="1"/>
  <c r="K9" i="1"/>
  <c r="J9" i="1"/>
  <c r="I9" i="1"/>
  <c r="M8" i="1"/>
  <c r="K8" i="1"/>
  <c r="J8" i="1"/>
  <c r="I8" i="1"/>
  <c r="L8" i="1" l="1"/>
  <c r="L10" i="1"/>
  <c r="L18" i="1"/>
  <c r="L19" i="1"/>
  <c r="L9" i="1"/>
  <c r="L16" i="1"/>
</calcChain>
</file>

<file path=xl/sharedStrings.xml><?xml version="1.0" encoding="utf-8"?>
<sst xmlns="http://schemas.openxmlformats.org/spreadsheetml/2006/main" count="53" uniqueCount="33">
  <si>
    <t>n.</t>
  </si>
  <si>
    <t>Matricola</t>
  </si>
  <si>
    <t>Percentuale Part Time</t>
  </si>
  <si>
    <t xml:space="preserve">Periodo </t>
  </si>
  <si>
    <t>Regime di servizio</t>
  </si>
  <si>
    <t>TFR</t>
  </si>
  <si>
    <t>CPDEL</t>
  </si>
  <si>
    <t>INAIL</t>
  </si>
  <si>
    <t>Totale Oneri</t>
  </si>
  <si>
    <t>IRAP</t>
  </si>
  <si>
    <t>COMUNE DI BISCEGLIE</t>
  </si>
  <si>
    <t>Totale Retribuzioni</t>
  </si>
  <si>
    <t>DATI RELATIVI AL PERSONALE NON A TEMPO INDETERMINATO (art. 17, D.Lgs. n. 33/2013) - ANNO 2024</t>
  </si>
  <si>
    <t>Funzionari e dell’Elevata Qualificazione</t>
  </si>
  <si>
    <t>Portavoce Sindaco</t>
  </si>
  <si>
    <t>01/01/2024 - 31/12/2024</t>
  </si>
  <si>
    <t>Capo di gabinetto</t>
  </si>
  <si>
    <t>Capo Segreteria Sindaco</t>
  </si>
  <si>
    <t>16/02/2024 - 31/12/2024</t>
  </si>
  <si>
    <t>Istruttori</t>
  </si>
  <si>
    <t>Collaboratrice Segreteria Sindaco</t>
  </si>
  <si>
    <t>16/11/2023 -31/12/2023</t>
  </si>
  <si>
    <t>Area di inquadramento (Art.12, CCNL 2019 -2021 del 16/11/2022</t>
  </si>
  <si>
    <t>DIPENDENTI A TEMPO DETERMINATO SERVIZI SOCIALI ( SPESA ETEROFINANZIATA PON)</t>
  </si>
  <si>
    <t>Funzionario Amministrativo</t>
  </si>
  <si>
    <t>30/12/2024 - 31/12/2024</t>
  </si>
  <si>
    <t>Funzionario Tecnico</t>
  </si>
  <si>
    <t>01/01/2024 - 30/12/2024</t>
  </si>
  <si>
    <t>01/08/2024 - 31/12/2024</t>
  </si>
  <si>
    <t>Profilo</t>
  </si>
  <si>
    <t>AREA DI STAFF SINDACO - ART. 90, DECRETO LEGISLATIVO N.267/2000 (totale comprensivo di indennità ex art.90,comma 3, D.lgs.267/2000)</t>
  </si>
  <si>
    <t>DIPENDENTI ASSEGNATI DALL'AGENZIA PER LA COESIONE TERRITORIALE ( SPESA ETEROFINANZIATA) (totale comprensivo di salario accessorio)</t>
  </si>
  <si>
    <t>AGENTI POLIZIA LOCALE PER POTENZIAMENTO SERVIZIO (totale comprensivo di salario accessorio)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</si>
</sst>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26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212529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A9DB"/>
        <bgColor rgb="FF8EA9DB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4" fontId="8" fillId="4" borderId="12" xfId="0" applyNumberFormat="1" applyFont="1" applyFill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0" fontId="8" fillId="0" borderId="14" xfId="0" applyNumberFormat="1" applyFont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8" fillId="3" borderId="14" xfId="0" applyNumberFormat="1" applyFont="1" applyFill="1" applyBorder="1" applyAlignment="1">
      <alignment horizontal="center" vertical="center"/>
    </xf>
    <xf numFmtId="4" fontId="8" fillId="4" borderId="15" xfId="0" applyNumberFormat="1" applyFont="1" applyFill="1" applyBorder="1" applyAlignment="1">
      <alignment horizontal="center" vertical="center"/>
    </xf>
    <xf numFmtId="10" fontId="8" fillId="0" borderId="14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876287</xdr:colOff>
      <xdr:row>1</xdr:row>
      <xdr:rowOff>34588</xdr:rowOff>
    </xdr:from>
    <xdr:ext cx="500039" cy="555962"/>
    <xdr:pic>
      <xdr:nvPicPr>
        <xdr:cNvPr id="3" name="Immagine 2">
          <a:extLst>
            <a:ext uri="{FF2B5EF4-FFF2-40B4-BE49-F238E27FC236}">
              <a16:creationId xmlns:a16="http://schemas.microsoft.com/office/drawing/2014/main" id="{23887FB1-4CC4-46F4-9F91-EC1450DC5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12" y="196513"/>
          <a:ext cx="500039" cy="5559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69F31-0758-4606-A08C-D0C26CD7D7F1}">
  <dimension ref="A1:M19"/>
  <sheetViews>
    <sheetView tabSelected="1" workbookViewId="0">
      <pane ySplit="6" topLeftCell="A7" activePane="bottomLeft" state="frozen"/>
      <selection pane="bottomLeft" activeCell="A7" sqref="A7:M7"/>
    </sheetView>
  </sheetViews>
  <sheetFormatPr defaultColWidth="9.140625" defaultRowHeight="12.75" x14ac:dyDescent="0.2"/>
  <cols>
    <col min="1" max="1" width="5.5703125" style="1" customWidth="1"/>
    <col min="2" max="2" width="13" style="1" customWidth="1"/>
    <col min="3" max="3" width="23.140625" style="1" customWidth="1"/>
    <col min="4" max="4" width="16.7109375" style="1" customWidth="1"/>
    <col min="5" max="5" width="14.7109375" style="1" customWidth="1"/>
    <col min="6" max="6" width="27.5703125" style="2" customWidth="1"/>
    <col min="7" max="7" width="25.7109375" style="3" customWidth="1"/>
    <col min="8" max="8" width="17.28515625" customWidth="1"/>
    <col min="9" max="9" width="13.7109375" customWidth="1"/>
    <col min="10" max="10" width="14.140625" customWidth="1"/>
    <col min="11" max="11" width="13.85546875" customWidth="1"/>
    <col min="12" max="12" width="15.28515625" customWidth="1"/>
    <col min="13" max="13" width="14.140625" customWidth="1"/>
  </cols>
  <sheetData>
    <row r="1" spans="1:13" ht="13.5" thickBot="1" x14ac:dyDescent="0.25"/>
    <row r="2" spans="1:13" ht="50.1" customHeight="1" thickBot="1" x14ac:dyDescent="0.25">
      <c r="A2" s="17" t="s">
        <v>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3" ht="13.5" thickBot="1" x14ac:dyDescent="0.25">
      <c r="A3"/>
      <c r="B3"/>
      <c r="C3"/>
      <c r="D3"/>
      <c r="E3"/>
      <c r="F3"/>
    </row>
    <row r="4" spans="1:13" ht="19.5" thickBot="1" x14ac:dyDescent="0.25">
      <c r="A4" s="20" t="s">
        <v>12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</row>
    <row r="5" spans="1:13" ht="13.5" thickBot="1" x14ac:dyDescent="0.25"/>
    <row r="6" spans="1:13" ht="45.75" thickBot="1" x14ac:dyDescent="0.25">
      <c r="A6" s="6" t="s">
        <v>0</v>
      </c>
      <c r="B6" s="7" t="s">
        <v>1</v>
      </c>
      <c r="C6" s="8" t="s">
        <v>22</v>
      </c>
      <c r="D6" s="9" t="s">
        <v>29</v>
      </c>
      <c r="E6" s="9" t="s">
        <v>2</v>
      </c>
      <c r="F6" s="10" t="s">
        <v>3</v>
      </c>
      <c r="G6" s="11" t="s">
        <v>11</v>
      </c>
      <c r="H6" s="12" t="s">
        <v>4</v>
      </c>
      <c r="I6" s="13" t="s">
        <v>5</v>
      </c>
      <c r="J6" s="7" t="s">
        <v>6</v>
      </c>
      <c r="K6" s="7" t="s">
        <v>7</v>
      </c>
      <c r="L6" s="11" t="s">
        <v>8</v>
      </c>
      <c r="M6" s="14" t="s">
        <v>9</v>
      </c>
    </row>
    <row r="7" spans="1:13" ht="39.950000000000003" customHeight="1" x14ac:dyDescent="0.2">
      <c r="A7" s="23" t="s">
        <v>30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ht="40.15" customHeight="1" x14ac:dyDescent="0.2">
      <c r="A8" s="31">
        <v>1</v>
      </c>
      <c r="B8" s="32">
        <v>5271</v>
      </c>
      <c r="C8" s="5" t="s">
        <v>13</v>
      </c>
      <c r="D8" s="5" t="s">
        <v>14</v>
      </c>
      <c r="E8" s="4"/>
      <c r="F8" s="33" t="s">
        <v>15</v>
      </c>
      <c r="G8" s="34">
        <v>31737.57</v>
      </c>
      <c r="H8" s="26" t="s">
        <v>5</v>
      </c>
      <c r="I8" s="35">
        <f>(G8-5000)*4.88/100</f>
        <v>1304.793416</v>
      </c>
      <c r="J8" s="35">
        <f>G8*23.8/100</f>
        <v>7553.5416599999999</v>
      </c>
      <c r="K8" s="35">
        <f>G8*1.06/100</f>
        <v>336.41824200000002</v>
      </c>
      <c r="L8" s="36">
        <f>I8+J8+K8</f>
        <v>9194.7533179999991</v>
      </c>
      <c r="M8" s="37">
        <f>G8*8.5/100</f>
        <v>2697.6934499999998</v>
      </c>
    </row>
    <row r="9" spans="1:13" ht="40.15" customHeight="1" x14ac:dyDescent="0.2">
      <c r="A9" s="31">
        <v>2</v>
      </c>
      <c r="B9" s="32">
        <v>5272</v>
      </c>
      <c r="C9" s="5" t="s">
        <v>13</v>
      </c>
      <c r="D9" s="5" t="s">
        <v>16</v>
      </c>
      <c r="E9" s="4"/>
      <c r="F9" s="33" t="s">
        <v>15</v>
      </c>
      <c r="G9" s="34">
        <v>29737.570000000007</v>
      </c>
      <c r="H9" s="26" t="s">
        <v>5</v>
      </c>
      <c r="I9" s="35">
        <f>(G9-3000)*4.88/100</f>
        <v>1304.7934160000002</v>
      </c>
      <c r="J9" s="35">
        <f t="shared" ref="J9:J11" si="0">G9*23.8/100</f>
        <v>7077.5416600000017</v>
      </c>
      <c r="K9" s="35">
        <f t="shared" ref="K9:K11" si="1">G9*1.06/100</f>
        <v>315.21824200000009</v>
      </c>
      <c r="L9" s="36">
        <f t="shared" ref="L9:L11" si="2">I9+J9+K9</f>
        <v>8697.553318000002</v>
      </c>
      <c r="M9" s="37">
        <f t="shared" ref="M9:M11" si="3">G9*8.5/100</f>
        <v>2527.6934500000007</v>
      </c>
    </row>
    <row r="10" spans="1:13" ht="40.15" customHeight="1" x14ac:dyDescent="0.2">
      <c r="A10" s="31">
        <v>3</v>
      </c>
      <c r="B10" s="32">
        <v>6160</v>
      </c>
      <c r="C10" s="5" t="s">
        <v>13</v>
      </c>
      <c r="D10" s="5" t="s">
        <v>17</v>
      </c>
      <c r="E10" s="38">
        <v>0.5</v>
      </c>
      <c r="F10" s="38" t="s">
        <v>18</v>
      </c>
      <c r="G10" s="34">
        <v>13008.830000000004</v>
      </c>
      <c r="H10" s="26" t="s">
        <v>5</v>
      </c>
      <c r="I10" s="35">
        <f>(G10-1312)*4.88/100</f>
        <v>570.80530400000021</v>
      </c>
      <c r="J10" s="35">
        <f t="shared" si="0"/>
        <v>3096.101540000001</v>
      </c>
      <c r="K10" s="35">
        <f t="shared" si="1"/>
        <v>137.89359800000003</v>
      </c>
      <c r="L10" s="36">
        <f t="shared" si="2"/>
        <v>3804.8004420000011</v>
      </c>
      <c r="M10" s="37">
        <f t="shared" si="3"/>
        <v>1105.7505500000004</v>
      </c>
    </row>
    <row r="11" spans="1:13" ht="40.15" customHeight="1" thickBot="1" x14ac:dyDescent="0.25">
      <c r="A11" s="39">
        <v>4</v>
      </c>
      <c r="B11" s="40">
        <v>6158</v>
      </c>
      <c r="C11" s="41" t="s">
        <v>19</v>
      </c>
      <c r="D11" s="42" t="s">
        <v>20</v>
      </c>
      <c r="E11" s="40"/>
      <c r="F11" s="43" t="s">
        <v>21</v>
      </c>
      <c r="G11" s="44">
        <v>27617.37000000001</v>
      </c>
      <c r="H11" s="27" t="s">
        <v>5</v>
      </c>
      <c r="I11" s="45">
        <f>(G11-3000)*4.88/100</f>
        <v>1201.3276560000004</v>
      </c>
      <c r="J11" s="45">
        <f t="shared" si="0"/>
        <v>6572.9340600000032</v>
      </c>
      <c r="K11" s="45">
        <f t="shared" si="1"/>
        <v>292.74412200000012</v>
      </c>
      <c r="L11" s="46">
        <f t="shared" si="2"/>
        <v>8067.0058380000037</v>
      </c>
      <c r="M11" s="47">
        <f t="shared" si="3"/>
        <v>2347.4764500000006</v>
      </c>
    </row>
    <row r="12" spans="1:13" ht="39.950000000000003" customHeight="1" x14ac:dyDescent="0.2">
      <c r="A12" s="23" t="s">
        <v>23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3" ht="40.15" customHeight="1" thickBot="1" x14ac:dyDescent="0.25">
      <c r="A13" s="39">
        <v>1</v>
      </c>
      <c r="B13" s="40">
        <v>6163</v>
      </c>
      <c r="C13" s="15" t="s">
        <v>13</v>
      </c>
      <c r="D13" s="5" t="s">
        <v>24</v>
      </c>
      <c r="E13" s="16"/>
      <c r="F13" s="48" t="s">
        <v>25</v>
      </c>
      <c r="G13" s="44">
        <v>78.36</v>
      </c>
      <c r="H13" s="27" t="s">
        <v>5</v>
      </c>
      <c r="I13" s="45">
        <f>G13*4.88/100</f>
        <v>3.8239679999999998</v>
      </c>
      <c r="J13" s="45">
        <f>G13*23.8/100</f>
        <v>18.64968</v>
      </c>
      <c r="K13" s="45">
        <f>G13*1.06/100</f>
        <v>0.83061600000000002</v>
      </c>
      <c r="L13" s="46">
        <f>I13+J13+K13</f>
        <v>23.304264</v>
      </c>
      <c r="M13" s="47">
        <f>G13*8.5/100</f>
        <v>6.6605999999999996</v>
      </c>
    </row>
    <row r="14" spans="1:13" ht="39.950000000000003" customHeight="1" x14ac:dyDescent="0.2">
      <c r="A14" s="28" t="s">
        <v>31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</row>
    <row r="15" spans="1:13" ht="40.15" customHeight="1" x14ac:dyDescent="0.2">
      <c r="A15" s="31">
        <v>1</v>
      </c>
      <c r="B15" s="32">
        <v>6072</v>
      </c>
      <c r="C15" s="5" t="s">
        <v>13</v>
      </c>
      <c r="D15" s="5" t="s">
        <v>26</v>
      </c>
      <c r="E15" s="4"/>
      <c r="F15" s="33" t="s">
        <v>27</v>
      </c>
      <c r="G15" s="34">
        <v>27695.330000000005</v>
      </c>
      <c r="H15" s="26" t="s">
        <v>5</v>
      </c>
      <c r="I15" s="35">
        <f>(G15-1036.12)*4.88/100</f>
        <v>1300.9694480000003</v>
      </c>
      <c r="J15" s="35">
        <f>G15*23.8/100</f>
        <v>6591.4885400000021</v>
      </c>
      <c r="K15" s="35">
        <f>G15*1.06/100</f>
        <v>293.5704980000001</v>
      </c>
      <c r="L15" s="36">
        <f>I15+J15+K15</f>
        <v>8186.028486000002</v>
      </c>
      <c r="M15" s="37">
        <f>G15*8.5/100</f>
        <v>2354.1030500000006</v>
      </c>
    </row>
    <row r="16" spans="1:13" ht="40.35" customHeight="1" thickBot="1" x14ac:dyDescent="0.25">
      <c r="A16" s="39">
        <v>2</v>
      </c>
      <c r="B16" s="40">
        <v>6119</v>
      </c>
      <c r="C16" s="15" t="s">
        <v>13</v>
      </c>
      <c r="D16" s="5" t="s">
        <v>24</v>
      </c>
      <c r="E16" s="16"/>
      <c r="F16" s="48" t="s">
        <v>15</v>
      </c>
      <c r="G16" s="44">
        <v>26737.570000000003</v>
      </c>
      <c r="H16" s="27" t="s">
        <v>5</v>
      </c>
      <c r="I16" s="45">
        <f>G16*4.88/100</f>
        <v>1304.7934160000002</v>
      </c>
      <c r="J16" s="45">
        <f>G16*23.8/100</f>
        <v>6363.5416600000008</v>
      </c>
      <c r="K16" s="45">
        <f>G16*1.06/100</f>
        <v>283.41824200000008</v>
      </c>
      <c r="L16" s="46">
        <f>I16+J16+K16</f>
        <v>7951.7533180000009</v>
      </c>
      <c r="M16" s="47">
        <f>G16*8.5/100</f>
        <v>2272.6934500000002</v>
      </c>
    </row>
    <row r="17" spans="1:13" ht="40.35" customHeight="1" x14ac:dyDescent="0.2">
      <c r="A17" s="23" t="s">
        <v>32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5"/>
    </row>
    <row r="18" spans="1:13" ht="40.35" customHeight="1" x14ac:dyDescent="0.25">
      <c r="A18" s="31">
        <v>1</v>
      </c>
      <c r="B18" s="49">
        <v>6168</v>
      </c>
      <c r="C18" s="38" t="s">
        <v>19</v>
      </c>
      <c r="D18" s="50"/>
      <c r="E18" s="38"/>
      <c r="F18" s="38" t="s">
        <v>28</v>
      </c>
      <c r="G18" s="34">
        <v>10916.84</v>
      </c>
      <c r="H18" s="26" t="s">
        <v>5</v>
      </c>
      <c r="I18" s="35">
        <f>G18*4.88/100</f>
        <v>532.74179200000003</v>
      </c>
      <c r="J18" s="35">
        <f>G18*23.8/100</f>
        <v>2598.2079200000003</v>
      </c>
      <c r="K18" s="35">
        <f>G18*1.06/100</f>
        <v>115.71850400000001</v>
      </c>
      <c r="L18" s="36">
        <f>I18+J18+K18</f>
        <v>3246.6682160000005</v>
      </c>
      <c r="M18" s="37">
        <f>G18*8.5/100</f>
        <v>927.93139999999994</v>
      </c>
    </row>
    <row r="19" spans="1:13" ht="40.35" customHeight="1" thickBot="1" x14ac:dyDescent="0.3">
      <c r="A19" s="39">
        <v>2</v>
      </c>
      <c r="B19" s="40">
        <v>6155</v>
      </c>
      <c r="C19" s="43" t="s">
        <v>19</v>
      </c>
      <c r="D19" s="51"/>
      <c r="E19" s="43"/>
      <c r="F19" s="43" t="s">
        <v>28</v>
      </c>
      <c r="G19" s="44">
        <v>11364.279999999999</v>
      </c>
      <c r="H19" s="27" t="s">
        <v>5</v>
      </c>
      <c r="I19" s="45">
        <f>G19*4.88/100</f>
        <v>554.57686399999989</v>
      </c>
      <c r="J19" s="45">
        <f>G19*23.8/100</f>
        <v>2704.6986400000001</v>
      </c>
      <c r="K19" s="45">
        <f>G19*1.06/100</f>
        <v>120.46136800000001</v>
      </c>
      <c r="L19" s="46">
        <f>I19+J19+K19</f>
        <v>3379.7368720000004</v>
      </c>
      <c r="M19" s="47">
        <f>G19*8.5/100</f>
        <v>965.96379999999988</v>
      </c>
    </row>
  </sheetData>
  <sheetProtection selectLockedCells="1" selectUnlockedCells="1"/>
  <sortState xmlns:xlrd2="http://schemas.microsoft.com/office/spreadsheetml/2017/richdata2" ref="A8:M16">
    <sortCondition ref="B8:B16"/>
  </sortState>
  <mergeCells count="6">
    <mergeCell ref="A17:M17"/>
    <mergeCell ref="A2:M2"/>
    <mergeCell ref="A4:M4"/>
    <mergeCell ref="A7:M7"/>
    <mergeCell ref="A12:M12"/>
    <mergeCell ref="A14:M14"/>
  </mergeCells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Porcelli</dc:creator>
  <cp:lastModifiedBy>Eleonora Rinaldi</cp:lastModifiedBy>
  <dcterms:created xsi:type="dcterms:W3CDTF">2025-04-07T09:27:35Z</dcterms:created>
  <dcterms:modified xsi:type="dcterms:W3CDTF">2025-04-18T07:14:46Z</dcterms:modified>
</cp:coreProperties>
</file>