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.250\Cond_UfficioPersonale\UFFICIOPERSONALE\AAA RINALDI ELEONORA\AMMINISTRAZIONE TRASPARENTE\PERSONALE DETERMINATO\"/>
    </mc:Choice>
  </mc:AlternateContent>
  <xr:revisionPtr revIDLastSave="0" documentId="13_ncr:1_{7E81C3A9-FA09-4554-B491-27B293CF85FC}" xr6:coauthVersionLast="47" xr6:coauthVersionMax="47" xr10:uidLastSave="{00000000-0000-0000-0000-000000000000}"/>
  <bookViews>
    <workbookView xWindow="-108" yWindow="-108" windowWidth="23256" windowHeight="12576" tabRatio="500" activeTab="2" xr2:uid="{B34285CD-27D1-4E3D-B00A-BE27FCBF2BCD}"/>
  </bookViews>
  <sheets>
    <sheet name="I trim" sheetId="1" r:id="rId1"/>
    <sheet name="II trim" sheetId="3" r:id="rId2"/>
    <sheet name="II sem" sheetId="4" r:id="rId3"/>
  </sheets>
  <calcPr calcId="181029"/>
</workbook>
</file>

<file path=xl/calcChain.xml><?xml version="1.0" encoding="utf-8"?>
<calcChain xmlns="http://schemas.openxmlformats.org/spreadsheetml/2006/main">
  <c r="J8" i="4" l="1"/>
  <c r="L8" i="4" s="1"/>
  <c r="K8" i="4"/>
  <c r="M8" i="4"/>
  <c r="J9" i="4"/>
  <c r="K9" i="4"/>
  <c r="L9" i="4"/>
  <c r="M9" i="4"/>
  <c r="G10" i="4"/>
  <c r="J10" i="4"/>
  <c r="K10" i="4"/>
  <c r="L10" i="4"/>
  <c r="M10" i="4"/>
  <c r="J11" i="4"/>
  <c r="K11" i="4"/>
  <c r="L11" i="4"/>
  <c r="M11" i="4"/>
  <c r="J13" i="4"/>
  <c r="K13" i="4"/>
  <c r="L13" i="4"/>
  <c r="M13" i="4"/>
  <c r="J14" i="4"/>
  <c r="K14" i="4"/>
  <c r="L14" i="4"/>
  <c r="M14" i="4"/>
  <c r="J15" i="4"/>
  <c r="K15" i="4"/>
  <c r="L15" i="4"/>
  <c r="M15" i="4"/>
  <c r="J16" i="4"/>
  <c r="K16" i="4"/>
  <c r="L16" i="4"/>
  <c r="M16" i="4"/>
  <c r="I18" i="4"/>
  <c r="L18" i="4" s="1"/>
  <c r="J18" i="4"/>
  <c r="K18" i="4"/>
  <c r="M18" i="4"/>
  <c r="J19" i="4"/>
  <c r="L19" i="4" s="1"/>
  <c r="K19" i="4"/>
  <c r="M19" i="4"/>
  <c r="J20" i="4"/>
  <c r="L20" i="4" s="1"/>
  <c r="K20" i="4"/>
  <c r="M20" i="4"/>
  <c r="J21" i="4"/>
  <c r="K21" i="4"/>
  <c r="L21" i="4" s="1"/>
  <c r="M21" i="4"/>
  <c r="J22" i="4"/>
  <c r="K22" i="4"/>
  <c r="L22" i="4" s="1"/>
  <c r="M22" i="4"/>
  <c r="J24" i="4"/>
  <c r="K24" i="4"/>
  <c r="L24" i="4" s="1"/>
  <c r="M24" i="4"/>
</calcChain>
</file>

<file path=xl/sharedStrings.xml><?xml version="1.0" encoding="utf-8"?>
<sst xmlns="http://schemas.openxmlformats.org/spreadsheetml/2006/main" count="159" uniqueCount="43">
  <si>
    <t>n.</t>
  </si>
  <si>
    <t>Matricola</t>
  </si>
  <si>
    <t>Percentuale Part Time</t>
  </si>
  <si>
    <t xml:space="preserve">Periodo </t>
  </si>
  <si>
    <t>Regime di servizio</t>
  </si>
  <si>
    <t>TFR</t>
  </si>
  <si>
    <t>CPDEL</t>
  </si>
  <si>
    <t>INAIL</t>
  </si>
  <si>
    <t>Totale Oneri</t>
  </si>
  <si>
    <t>IRAP</t>
  </si>
  <si>
    <t>COMUNE DI BISCEGLIE</t>
  </si>
  <si>
    <t>Totale Retribuzioni</t>
  </si>
  <si>
    <t>Funzionari e dell’Elevata Qualificazione</t>
  </si>
  <si>
    <t>Portavoce Sindaco</t>
  </si>
  <si>
    <t>Capo di gabinetto</t>
  </si>
  <si>
    <t>Capo Segreteria Sindaco</t>
  </si>
  <si>
    <t>Istruttori</t>
  </si>
  <si>
    <t>Collaboratrice Segreteria Sindaco</t>
  </si>
  <si>
    <t>Area di inquadramento (Art.12, CCNL 2019 -2021 del 16/11/2022</t>
  </si>
  <si>
    <t>Funzionario Amministrativo</t>
  </si>
  <si>
    <t>Profilo</t>
  </si>
  <si>
    <t>DATI RELATIVI AL PERSONALE NON A TEMPO INDETERMINATO (art. 17, D.Lgs. n. 33/2013) - ANNO 2025 (Primo Trimestre)</t>
  </si>
  <si>
    <t>01/01/2025 - 31/03/2025</t>
  </si>
  <si>
    <t>AREA DI STAFF SINDACO - ART. 90, DECRETO LEGISLATIVO N.267/2000</t>
  </si>
  <si>
    <t>DIPENDENTI A TEMPO DETERMINATO SERVIZI SOCIALI (SPESA ETEROFINANZIATA PON)</t>
  </si>
  <si>
    <t>DIPENDENTI ASSEGNATI DALL'AGENZIA PER LA COESIONE TERRITORIALE (SPESA ETEROFINANZIATA)</t>
  </si>
  <si>
    <t>DATI RELATIVI AL PERSONALE NON A TEMPO INDETERMINATO (art. 17, D.Lgs. n. 33/2013) - ANNO 2025 (Secondo Trimestre)</t>
  </si>
  <si>
    <t>01/07/2025 - 30/11/2025</t>
  </si>
  <si>
    <t>17/11/2025 - 31/12/2025</t>
  </si>
  <si>
    <t>Assistente Sociale</t>
  </si>
  <si>
    <t>18/11/2025 - 31/12/2025</t>
  </si>
  <si>
    <t>01/07/2025 - 31/12/2025</t>
  </si>
  <si>
    <t>01/11/2025 - 14/12/2025</t>
  </si>
  <si>
    <t>Agente di Polizia Locale</t>
  </si>
  <si>
    <t>03/11/2025 - 14/12/2025</t>
  </si>
  <si>
    <t>DATI RELATIVI AL PERSONALE A TEMPO DETERMINATO (art. 17, D.Lgs. n. 33/2013) - ANNO 2025 (Secondo Semestre )</t>
  </si>
  <si>
    <t>AREA DI STAFF SINDACO - ART. 90, DECRETO LEGISLATIVO N.267/2000 (totale comprensivo di indennità ex art.90,comma 3, D.lgs.267/2000)</t>
  </si>
  <si>
    <t>AGENTI DI POLIZIA LOCALE A TEMPO DETERMINATO (totale comprensivo di salario accessorio)</t>
  </si>
  <si>
    <t>DIPENDENTI A TEMPO DETERMINATO SERVIZI SOCIALI (SPESA ETEROFINANZIATA PON) (totale comprensivo di salario accessorio)</t>
  </si>
  <si>
    <t>DIPENDENTI ASSEGNATI DALL'AGENZIA PER LA COESIONE TERRITORIALE (SPESA ETEROFINANZIATA) (totale comprensivo di salario accessorio)</t>
  </si>
  <si>
    <t>16/08/2025- 14/09/2025</t>
  </si>
  <si>
    <t>16/08/2025- 31/10/2025</t>
  </si>
  <si>
    <t>Totale Retribuzioni  (comprensive di rateo 13^ e salario accessorio)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</si>
</sst>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26"/>
      <color rgb="FF000000"/>
      <name val="Calibri"/>
      <family val="2"/>
    </font>
    <font>
      <b/>
      <sz val="11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212529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EA9DB"/>
        <bgColor rgb="FF8EA9DB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0" fontId="8" fillId="0" borderId="4" xfId="0" applyNumberFormat="1" applyFont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8" fillId="2" borderId="13" xfId="0" applyNumberFormat="1" applyFont="1" applyFill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4" fontId="8" fillId="3" borderId="13" xfId="0" applyNumberFormat="1" applyFont="1" applyFill="1" applyBorder="1" applyAlignment="1">
      <alignment horizontal="center" vertical="center"/>
    </xf>
    <xf numFmtId="4" fontId="8" fillId="4" borderId="14" xfId="0" applyNumberFormat="1" applyFont="1" applyFill="1" applyBorder="1" applyAlignment="1">
      <alignment horizontal="center" vertical="center"/>
    </xf>
    <xf numFmtId="10" fontId="8" fillId="0" borderId="13" xfId="0" applyNumberFormat="1" applyFont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" fontId="9" fillId="0" borderId="4" xfId="1" applyNumberFormat="1" applyBorder="1" applyAlignment="1">
      <alignment horizontal="center" vertical="center"/>
    </xf>
    <xf numFmtId="4" fontId="9" fillId="2" borderId="4" xfId="1" applyNumberFormat="1" applyFill="1" applyBorder="1" applyAlignment="1">
      <alignment horizontal="center" vertical="center"/>
    </xf>
    <xf numFmtId="4" fontId="9" fillId="4" borderId="4" xfId="1" applyNumberFormat="1" applyFill="1" applyBorder="1" applyAlignment="1">
      <alignment horizontal="center" vertical="center"/>
    </xf>
    <xf numFmtId="4" fontId="9" fillId="3" borderId="4" xfId="1" applyNumberForma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0" fontId="8" fillId="0" borderId="15" xfId="0" applyNumberFormat="1" applyFont="1" applyBorder="1" applyAlignment="1">
      <alignment horizontal="center" vertical="center" wrapText="1"/>
    </xf>
    <xf numFmtId="4" fontId="9" fillId="2" borderId="15" xfId="1" applyNumberFormat="1" applyFill="1" applyBorder="1" applyAlignment="1">
      <alignment horizontal="center" vertical="center"/>
    </xf>
    <xf numFmtId="2" fontId="5" fillId="0" borderId="15" xfId="1" applyNumberFormat="1" applyFont="1" applyBorder="1" applyAlignment="1">
      <alignment horizontal="center" vertical="center"/>
    </xf>
    <xf numFmtId="4" fontId="9" fillId="0" borderId="15" xfId="1" applyNumberFormat="1" applyBorder="1" applyAlignment="1">
      <alignment horizontal="center" vertical="center"/>
    </xf>
    <xf numFmtId="4" fontId="9" fillId="3" borderId="15" xfId="1" applyNumberFormat="1" applyFill="1" applyBorder="1" applyAlignment="1">
      <alignment horizontal="center" vertical="center"/>
    </xf>
    <xf numFmtId="4" fontId="9" fillId="4" borderId="15" xfId="1" applyNumberForma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10" fontId="8" fillId="0" borderId="16" xfId="0" applyNumberFormat="1" applyFont="1" applyBorder="1" applyAlignment="1">
      <alignment horizontal="center" vertical="center" wrapText="1"/>
    </xf>
    <xf numFmtId="4" fontId="9" fillId="2" borderId="16" xfId="1" applyNumberFormat="1" applyFill="1" applyBorder="1" applyAlignment="1">
      <alignment horizontal="center" vertical="center"/>
    </xf>
    <xf numFmtId="2" fontId="5" fillId="0" borderId="16" xfId="1" applyNumberFormat="1" applyFont="1" applyBorder="1" applyAlignment="1">
      <alignment horizontal="center" vertical="center"/>
    </xf>
    <xf numFmtId="4" fontId="9" fillId="0" borderId="16" xfId="1" applyNumberFormat="1" applyBorder="1" applyAlignment="1">
      <alignment horizontal="center" vertical="center"/>
    </xf>
    <xf numFmtId="4" fontId="9" fillId="3" borderId="16" xfId="1" applyNumberFormat="1" applyFill="1" applyBorder="1" applyAlignment="1">
      <alignment horizontal="center" vertical="center"/>
    </xf>
    <xf numFmtId="4" fontId="9" fillId="4" borderId="16" xfId="1" applyNumberForma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4" fontId="8" fillId="3" borderId="15" xfId="0" applyNumberFormat="1" applyFont="1" applyFill="1" applyBorder="1" applyAlignment="1">
      <alignment horizontal="center" vertical="center"/>
    </xf>
    <xf numFmtId="4" fontId="8" fillId="4" borderId="15" xfId="0" applyNumberFormat="1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3" borderId="16" xfId="0" applyNumberFormat="1" applyFont="1" applyFill="1" applyBorder="1" applyAlignment="1">
      <alignment horizontal="center" vertical="center"/>
    </xf>
    <xf numFmtId="4" fontId="8" fillId="4" borderId="16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Normale" xfId="0" builtinId="0"/>
    <cellStyle name="Normale 2" xfId="1" xr:uid="{6868496E-1099-45A8-B807-78D3BECEA8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876287</xdr:colOff>
      <xdr:row>1</xdr:row>
      <xdr:rowOff>34588</xdr:rowOff>
    </xdr:from>
    <xdr:ext cx="500039" cy="555962"/>
    <xdr:pic>
      <xdr:nvPicPr>
        <xdr:cNvPr id="3" name="Immagine 2">
          <a:extLst>
            <a:ext uri="{FF2B5EF4-FFF2-40B4-BE49-F238E27FC236}">
              <a16:creationId xmlns:a16="http://schemas.microsoft.com/office/drawing/2014/main" id="{23887FB1-4CC4-46F4-9F91-EC1450DC5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2012" y="196513"/>
          <a:ext cx="500039" cy="55596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876287</xdr:colOff>
      <xdr:row>1</xdr:row>
      <xdr:rowOff>34588</xdr:rowOff>
    </xdr:from>
    <xdr:ext cx="500039" cy="555962"/>
    <xdr:pic>
      <xdr:nvPicPr>
        <xdr:cNvPr id="2" name="Immagine 1">
          <a:extLst>
            <a:ext uri="{FF2B5EF4-FFF2-40B4-BE49-F238E27FC236}">
              <a16:creationId xmlns:a16="http://schemas.microsoft.com/office/drawing/2014/main" id="{E35F88F1-EF94-4E24-9BFC-AD449016B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2012" y="206038"/>
          <a:ext cx="500039" cy="55596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876287</xdr:colOff>
      <xdr:row>1</xdr:row>
      <xdr:rowOff>34588</xdr:rowOff>
    </xdr:from>
    <xdr:ext cx="500039" cy="555962"/>
    <xdr:pic>
      <xdr:nvPicPr>
        <xdr:cNvPr id="2" name="Immagine 1">
          <a:extLst>
            <a:ext uri="{FF2B5EF4-FFF2-40B4-BE49-F238E27FC236}">
              <a16:creationId xmlns:a16="http://schemas.microsoft.com/office/drawing/2014/main" id="{AB0F97F2-1D21-4084-81E6-5D0FD58BE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7987" y="196513"/>
          <a:ext cx="500039" cy="55596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69F31-0758-4606-A08C-D0C26CD7D7F1}">
  <dimension ref="A1:M15"/>
  <sheetViews>
    <sheetView workbookViewId="0">
      <pane ySplit="6" topLeftCell="A7" activePane="bottomLeft" state="frozen"/>
      <selection pane="bottomLeft" activeCell="G13" sqref="G13"/>
    </sheetView>
  </sheetViews>
  <sheetFormatPr defaultColWidth="9.109375" defaultRowHeight="13.2" x14ac:dyDescent="0.25"/>
  <cols>
    <col min="1" max="1" width="5.5546875" style="1" customWidth="1"/>
    <col min="2" max="2" width="13" style="1" customWidth="1"/>
    <col min="3" max="3" width="23.109375" style="1" customWidth="1"/>
    <col min="4" max="4" width="16.6640625" style="1" customWidth="1"/>
    <col min="5" max="5" width="14.6640625" style="1" customWidth="1"/>
    <col min="6" max="6" width="27.5546875" style="2" customWidth="1"/>
    <col min="7" max="7" width="25.6640625" style="3" customWidth="1"/>
    <col min="8" max="8" width="17.33203125" customWidth="1"/>
    <col min="9" max="9" width="13.6640625" customWidth="1"/>
    <col min="10" max="10" width="14.109375" customWidth="1"/>
    <col min="11" max="11" width="13.88671875" customWidth="1"/>
    <col min="12" max="12" width="15.33203125" customWidth="1"/>
    <col min="13" max="13" width="14.109375" customWidth="1"/>
  </cols>
  <sheetData>
    <row r="1" spans="1:13" ht="13.8" thickBot="1" x14ac:dyDescent="0.3"/>
    <row r="2" spans="1:13" ht="50.1" customHeight="1" thickBot="1" x14ac:dyDescent="0.3">
      <c r="A2" s="72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</row>
    <row r="3" spans="1:13" ht="13.8" thickBot="1" x14ac:dyDescent="0.3">
      <c r="A3"/>
      <c r="B3"/>
      <c r="C3"/>
      <c r="D3"/>
      <c r="E3"/>
      <c r="F3"/>
    </row>
    <row r="4" spans="1:13" ht="18.600000000000001" thickBot="1" x14ac:dyDescent="0.3">
      <c r="A4" s="75" t="s">
        <v>21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7"/>
    </row>
    <row r="5" spans="1:13" ht="13.8" thickBot="1" x14ac:dyDescent="0.3"/>
    <row r="6" spans="1:13" ht="43.8" thickBot="1" x14ac:dyDescent="0.3">
      <c r="A6" s="6" t="s">
        <v>0</v>
      </c>
      <c r="B6" s="7" t="s">
        <v>1</v>
      </c>
      <c r="C6" s="8" t="s">
        <v>18</v>
      </c>
      <c r="D6" s="9" t="s">
        <v>20</v>
      </c>
      <c r="E6" s="9" t="s">
        <v>2</v>
      </c>
      <c r="F6" s="10" t="s">
        <v>3</v>
      </c>
      <c r="G6" s="11" t="s">
        <v>11</v>
      </c>
      <c r="H6" s="12" t="s">
        <v>4</v>
      </c>
      <c r="I6" s="13" t="s">
        <v>5</v>
      </c>
      <c r="J6" s="7" t="s">
        <v>6</v>
      </c>
      <c r="K6" s="7" t="s">
        <v>7</v>
      </c>
      <c r="L6" s="11" t="s">
        <v>8</v>
      </c>
      <c r="M6" s="14" t="s">
        <v>9</v>
      </c>
    </row>
    <row r="7" spans="1:13" ht="39.9" customHeight="1" x14ac:dyDescent="0.25">
      <c r="A7" s="78" t="s">
        <v>23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</row>
    <row r="8" spans="1:13" ht="40.200000000000003" customHeight="1" x14ac:dyDescent="0.25">
      <c r="A8" s="19">
        <v>1</v>
      </c>
      <c r="B8" s="20">
        <v>5271</v>
      </c>
      <c r="C8" s="5" t="s">
        <v>12</v>
      </c>
      <c r="D8" s="5" t="s">
        <v>13</v>
      </c>
      <c r="E8" s="4"/>
      <c r="F8" s="21" t="s">
        <v>22</v>
      </c>
      <c r="G8" s="38">
        <v>6182.19</v>
      </c>
      <c r="H8" s="36" t="s">
        <v>5</v>
      </c>
      <c r="I8" s="37">
        <v>294.09271200000001</v>
      </c>
      <c r="J8" s="37">
        <v>1471.36122</v>
      </c>
      <c r="K8" s="37">
        <v>65.531214000000006</v>
      </c>
      <c r="L8" s="40">
        <v>1830.985146</v>
      </c>
      <c r="M8" s="39">
        <v>525.48614999999995</v>
      </c>
    </row>
    <row r="9" spans="1:13" ht="40.200000000000003" customHeight="1" x14ac:dyDescent="0.25">
      <c r="A9" s="19">
        <v>2</v>
      </c>
      <c r="B9" s="20">
        <v>5272</v>
      </c>
      <c r="C9" s="5" t="s">
        <v>12</v>
      </c>
      <c r="D9" s="5" t="s">
        <v>14</v>
      </c>
      <c r="E9" s="4"/>
      <c r="F9" s="21" t="s">
        <v>22</v>
      </c>
      <c r="G9" s="38">
        <v>6182.19</v>
      </c>
      <c r="H9" s="36" t="s">
        <v>5</v>
      </c>
      <c r="I9" s="37">
        <v>294.09271200000001</v>
      </c>
      <c r="J9" s="37">
        <v>1471.36122</v>
      </c>
      <c r="K9" s="37">
        <v>65.531214000000006</v>
      </c>
      <c r="L9" s="40">
        <v>1830.985146</v>
      </c>
      <c r="M9" s="39">
        <v>525.48614999999995</v>
      </c>
    </row>
    <row r="10" spans="1:13" ht="40.200000000000003" customHeight="1" x14ac:dyDescent="0.25">
      <c r="A10" s="19">
        <v>3</v>
      </c>
      <c r="B10" s="20">
        <v>6160</v>
      </c>
      <c r="C10" s="5" t="s">
        <v>12</v>
      </c>
      <c r="D10" s="5" t="s">
        <v>15</v>
      </c>
      <c r="E10" s="35">
        <v>0.5</v>
      </c>
      <c r="F10" s="21" t="s">
        <v>22</v>
      </c>
      <c r="G10" s="38">
        <v>3091.14</v>
      </c>
      <c r="H10" s="36" t="s">
        <v>5</v>
      </c>
      <c r="I10" s="37">
        <v>147.048552</v>
      </c>
      <c r="J10" s="37">
        <v>735.69132000000002</v>
      </c>
      <c r="K10" s="37">
        <v>32.766083999999999</v>
      </c>
      <c r="L10" s="40">
        <v>915.50595599999997</v>
      </c>
      <c r="M10" s="39">
        <v>262.74689999999998</v>
      </c>
    </row>
    <row r="11" spans="1:13" ht="29.4" thickBot="1" x14ac:dyDescent="0.3">
      <c r="A11" s="25">
        <v>4</v>
      </c>
      <c r="B11" s="26">
        <v>6158</v>
      </c>
      <c r="C11" s="27" t="s">
        <v>16</v>
      </c>
      <c r="D11" s="28" t="s">
        <v>17</v>
      </c>
      <c r="E11" s="26"/>
      <c r="F11" s="21" t="s">
        <v>22</v>
      </c>
      <c r="G11" s="38">
        <v>5691.5099999999993</v>
      </c>
      <c r="H11" s="36" t="s">
        <v>5</v>
      </c>
      <c r="I11" s="37">
        <v>271.04056800000001</v>
      </c>
      <c r="J11" s="37">
        <v>1354.5793799999999</v>
      </c>
      <c r="K11" s="37">
        <v>60.330005999999997</v>
      </c>
      <c r="L11" s="40">
        <v>1685.9499539999999</v>
      </c>
      <c r="M11" s="39">
        <v>483.77834999999993</v>
      </c>
    </row>
    <row r="12" spans="1:13" ht="39.9" customHeight="1" x14ac:dyDescent="0.25">
      <c r="A12" s="78" t="s">
        <v>24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80"/>
    </row>
    <row r="13" spans="1:13" ht="40.200000000000003" customHeight="1" thickBot="1" x14ac:dyDescent="0.3">
      <c r="A13" s="25">
        <v>1</v>
      </c>
      <c r="B13" s="26">
        <v>6163</v>
      </c>
      <c r="C13" s="15" t="s">
        <v>12</v>
      </c>
      <c r="D13" s="5" t="s">
        <v>19</v>
      </c>
      <c r="E13" s="16"/>
      <c r="F13" s="21" t="s">
        <v>22</v>
      </c>
      <c r="G13" s="22">
        <v>6182.19</v>
      </c>
      <c r="H13" s="17" t="s">
        <v>5</v>
      </c>
      <c r="I13" s="23">
        <v>294.09271200000001</v>
      </c>
      <c r="J13" s="23">
        <v>1471.36122</v>
      </c>
      <c r="K13" s="23">
        <v>65.531214000000006</v>
      </c>
      <c r="L13" s="24">
        <v>1830.985146</v>
      </c>
      <c r="M13" s="34">
        <v>525.48614999999995</v>
      </c>
    </row>
    <row r="14" spans="1:13" ht="39.9" customHeight="1" x14ac:dyDescent="0.25">
      <c r="A14" s="81" t="s">
        <v>25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3"/>
    </row>
    <row r="15" spans="1:13" ht="40.200000000000003" customHeight="1" thickBot="1" x14ac:dyDescent="0.3">
      <c r="A15" s="25">
        <v>1</v>
      </c>
      <c r="B15" s="26">
        <v>6072</v>
      </c>
      <c r="C15" s="15" t="s">
        <v>12</v>
      </c>
      <c r="D15" s="15" t="s">
        <v>19</v>
      </c>
      <c r="E15" s="16"/>
      <c r="F15" s="33" t="s">
        <v>22</v>
      </c>
      <c r="G15" s="29">
        <v>6182.19</v>
      </c>
      <c r="H15" s="18" t="s">
        <v>5</v>
      </c>
      <c r="I15" s="30">
        <v>294.09271200000001</v>
      </c>
      <c r="J15" s="30">
        <v>1471.36122</v>
      </c>
      <c r="K15" s="30">
        <v>65.531214000000006</v>
      </c>
      <c r="L15" s="31">
        <v>1830.985146</v>
      </c>
      <c r="M15" s="32">
        <v>525.48614999999995</v>
      </c>
    </row>
  </sheetData>
  <sheetProtection selectLockedCells="1" selectUnlockedCells="1"/>
  <sortState xmlns:xlrd2="http://schemas.microsoft.com/office/spreadsheetml/2017/richdata2" ref="A8:M15">
    <sortCondition ref="B8:B15"/>
  </sortState>
  <mergeCells count="5">
    <mergeCell ref="A2:M2"/>
    <mergeCell ref="A4:M4"/>
    <mergeCell ref="A7:M7"/>
    <mergeCell ref="A12:M12"/>
    <mergeCell ref="A14:M14"/>
  </mergeCells>
  <pageMargins left="0.75" right="0.75" top="1" bottom="1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9778D-26B5-4BB3-A12C-4D7152140B64}">
  <dimension ref="A1:M15"/>
  <sheetViews>
    <sheetView workbookViewId="0">
      <pane ySplit="6" topLeftCell="A7" activePane="bottomLeft" state="frozen"/>
      <selection pane="bottomLeft" activeCell="H23" sqref="H23"/>
    </sheetView>
  </sheetViews>
  <sheetFormatPr defaultColWidth="9.109375" defaultRowHeight="13.2" x14ac:dyDescent="0.25"/>
  <cols>
    <col min="1" max="1" width="5.5546875" style="1" customWidth="1"/>
    <col min="2" max="2" width="13" style="1" customWidth="1"/>
    <col min="3" max="3" width="23.109375" style="1" customWidth="1"/>
    <col min="4" max="4" width="16.6640625" style="1" customWidth="1"/>
    <col min="5" max="5" width="14.6640625" style="1" customWidth="1"/>
    <col min="6" max="6" width="27.5546875" style="2" customWidth="1"/>
    <col min="7" max="7" width="25.6640625" style="3" customWidth="1"/>
    <col min="8" max="8" width="17.33203125" customWidth="1"/>
    <col min="9" max="9" width="13.6640625" customWidth="1"/>
    <col min="10" max="10" width="14.109375" customWidth="1"/>
    <col min="11" max="11" width="13.88671875" customWidth="1"/>
    <col min="12" max="12" width="15.33203125" customWidth="1"/>
    <col min="13" max="13" width="14.109375" customWidth="1"/>
  </cols>
  <sheetData>
    <row r="1" spans="1:13" ht="13.8" thickBot="1" x14ac:dyDescent="0.3"/>
    <row r="2" spans="1:13" ht="50.1" customHeight="1" thickBot="1" x14ac:dyDescent="0.3">
      <c r="A2" s="72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</row>
    <row r="3" spans="1:13" ht="13.8" thickBot="1" x14ac:dyDescent="0.3">
      <c r="A3"/>
      <c r="B3"/>
      <c r="C3"/>
      <c r="D3"/>
      <c r="E3"/>
      <c r="F3"/>
    </row>
    <row r="4" spans="1:13" ht="18.600000000000001" thickBot="1" x14ac:dyDescent="0.3">
      <c r="A4" s="75" t="s">
        <v>26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7"/>
    </row>
    <row r="5" spans="1:13" ht="13.8" thickBot="1" x14ac:dyDescent="0.3"/>
    <row r="6" spans="1:13" ht="43.8" thickBot="1" x14ac:dyDescent="0.3">
      <c r="A6" s="6" t="s">
        <v>0</v>
      </c>
      <c r="B6" s="7" t="s">
        <v>1</v>
      </c>
      <c r="C6" s="8" t="s">
        <v>18</v>
      </c>
      <c r="D6" s="9" t="s">
        <v>20</v>
      </c>
      <c r="E6" s="9" t="s">
        <v>2</v>
      </c>
      <c r="F6" s="10" t="s">
        <v>3</v>
      </c>
      <c r="G6" s="11" t="s">
        <v>11</v>
      </c>
      <c r="H6" s="12" t="s">
        <v>4</v>
      </c>
      <c r="I6" s="13" t="s">
        <v>5</v>
      </c>
      <c r="J6" s="7" t="s">
        <v>6</v>
      </c>
      <c r="K6" s="7" t="s">
        <v>7</v>
      </c>
      <c r="L6" s="11" t="s">
        <v>8</v>
      </c>
      <c r="M6" s="14" t="s">
        <v>9</v>
      </c>
    </row>
    <row r="7" spans="1:13" ht="39.9" customHeight="1" x14ac:dyDescent="0.25">
      <c r="A7" s="78" t="s">
        <v>23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</row>
    <row r="8" spans="1:13" ht="40.200000000000003" customHeight="1" x14ac:dyDescent="0.25">
      <c r="A8" s="19">
        <v>1</v>
      </c>
      <c r="B8" s="20">
        <v>5271</v>
      </c>
      <c r="C8" s="5" t="s">
        <v>12</v>
      </c>
      <c r="D8" s="5" t="s">
        <v>13</v>
      </c>
      <c r="E8" s="4"/>
      <c r="F8" s="21" t="s">
        <v>22</v>
      </c>
      <c r="G8" s="38">
        <v>6217.02</v>
      </c>
      <c r="H8" s="36" t="s">
        <v>5</v>
      </c>
      <c r="I8" s="37">
        <v>295.792416</v>
      </c>
      <c r="J8" s="37">
        <v>1479.65076</v>
      </c>
      <c r="K8" s="37">
        <v>65.900412000000003</v>
      </c>
      <c r="L8" s="40">
        <v>1841.343588</v>
      </c>
      <c r="M8" s="39">
        <v>528.44670000000008</v>
      </c>
    </row>
    <row r="9" spans="1:13" ht="40.200000000000003" customHeight="1" x14ac:dyDescent="0.25">
      <c r="A9" s="19">
        <v>2</v>
      </c>
      <c r="B9" s="20">
        <v>5272</v>
      </c>
      <c r="C9" s="5" t="s">
        <v>12</v>
      </c>
      <c r="D9" s="5" t="s">
        <v>14</v>
      </c>
      <c r="E9" s="4"/>
      <c r="F9" s="21" t="s">
        <v>22</v>
      </c>
      <c r="G9" s="38">
        <v>6217.02</v>
      </c>
      <c r="H9" s="36" t="s">
        <v>5</v>
      </c>
      <c r="I9" s="37">
        <v>295.792416</v>
      </c>
      <c r="J9" s="37">
        <v>1479.65076</v>
      </c>
      <c r="K9" s="37">
        <v>65.900412000000003</v>
      </c>
      <c r="L9" s="40">
        <v>1841.343588</v>
      </c>
      <c r="M9" s="39">
        <v>528.44670000000008</v>
      </c>
    </row>
    <row r="10" spans="1:13" ht="40.200000000000003" customHeight="1" x14ac:dyDescent="0.25">
      <c r="A10" s="19">
        <v>3</v>
      </c>
      <c r="B10" s="20">
        <v>6160</v>
      </c>
      <c r="C10" s="5" t="s">
        <v>12</v>
      </c>
      <c r="D10" s="5" t="s">
        <v>15</v>
      </c>
      <c r="E10" s="35">
        <v>0.5</v>
      </c>
      <c r="F10" s="21" t="s">
        <v>22</v>
      </c>
      <c r="G10" s="38">
        <v>3108.51</v>
      </c>
      <c r="H10" s="36" t="s">
        <v>5</v>
      </c>
      <c r="I10" s="37">
        <v>147.896208</v>
      </c>
      <c r="J10" s="37">
        <v>739.82538</v>
      </c>
      <c r="K10" s="37">
        <v>32.950206000000001</v>
      </c>
      <c r="L10" s="40">
        <v>920.67179399999998</v>
      </c>
      <c r="M10" s="39">
        <v>264.22335000000004</v>
      </c>
    </row>
    <row r="11" spans="1:13" ht="29.4" thickBot="1" x14ac:dyDescent="0.3">
      <c r="A11" s="25">
        <v>4</v>
      </c>
      <c r="B11" s="26">
        <v>6158</v>
      </c>
      <c r="C11" s="27" t="s">
        <v>16</v>
      </c>
      <c r="D11" s="28" t="s">
        <v>17</v>
      </c>
      <c r="E11" s="26"/>
      <c r="F11" s="21" t="s">
        <v>22</v>
      </c>
      <c r="G11" s="38">
        <v>5723.6100000000006</v>
      </c>
      <c r="H11" s="36" t="s">
        <v>5</v>
      </c>
      <c r="I11" s="37">
        <v>272.60704800000002</v>
      </c>
      <c r="J11" s="37">
        <v>1362.2191800000001</v>
      </c>
      <c r="K11" s="37">
        <v>60.670266000000012</v>
      </c>
      <c r="L11" s="40">
        <v>1695.4964940000002</v>
      </c>
      <c r="M11" s="39">
        <v>486.50685000000004</v>
      </c>
    </row>
    <row r="12" spans="1:13" ht="39.9" customHeight="1" x14ac:dyDescent="0.25">
      <c r="A12" s="78" t="s">
        <v>24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80"/>
    </row>
    <row r="13" spans="1:13" ht="40.200000000000003" customHeight="1" thickBot="1" x14ac:dyDescent="0.3">
      <c r="A13" s="25">
        <v>1</v>
      </c>
      <c r="B13" s="26">
        <v>6163</v>
      </c>
      <c r="C13" s="15" t="s">
        <v>12</v>
      </c>
      <c r="D13" s="5" t="s">
        <v>19</v>
      </c>
      <c r="E13" s="16"/>
      <c r="F13" s="21" t="s">
        <v>22</v>
      </c>
      <c r="G13" s="22">
        <v>6217.02</v>
      </c>
      <c r="H13" s="17" t="s">
        <v>5</v>
      </c>
      <c r="I13" s="23">
        <v>295.792416</v>
      </c>
      <c r="J13" s="23">
        <v>1479.65076</v>
      </c>
      <c r="K13" s="23">
        <v>65.900412000000003</v>
      </c>
      <c r="L13" s="24">
        <v>1841.343588</v>
      </c>
      <c r="M13" s="34">
        <v>528.44670000000008</v>
      </c>
    </row>
    <row r="14" spans="1:13" ht="39.9" customHeight="1" x14ac:dyDescent="0.25">
      <c r="A14" s="81" t="s">
        <v>25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3"/>
    </row>
    <row r="15" spans="1:13" ht="40.200000000000003" customHeight="1" thickBot="1" x14ac:dyDescent="0.3">
      <c r="A15" s="25">
        <v>1</v>
      </c>
      <c r="B15" s="26">
        <v>6072</v>
      </c>
      <c r="C15" s="15" t="s">
        <v>12</v>
      </c>
      <c r="D15" s="15" t="s">
        <v>19</v>
      </c>
      <c r="E15" s="16"/>
      <c r="F15" s="33" t="s">
        <v>22</v>
      </c>
      <c r="G15" s="29">
        <v>6217.02</v>
      </c>
      <c r="H15" s="18" t="s">
        <v>5</v>
      </c>
      <c r="I15" s="30">
        <v>295.792416</v>
      </c>
      <c r="J15" s="30">
        <v>1479.65076</v>
      </c>
      <c r="K15" s="30">
        <v>65.900412000000003</v>
      </c>
      <c r="L15" s="31">
        <v>1841.343588</v>
      </c>
      <c r="M15" s="32">
        <v>528.44670000000008</v>
      </c>
    </row>
  </sheetData>
  <sheetProtection selectLockedCells="1" selectUnlockedCells="1"/>
  <mergeCells count="5">
    <mergeCell ref="A2:M2"/>
    <mergeCell ref="A4:M4"/>
    <mergeCell ref="A7:M7"/>
    <mergeCell ref="A12:M12"/>
    <mergeCell ref="A14:M14"/>
  </mergeCells>
  <pageMargins left="0.75" right="0.75" top="1" bottom="1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01288-C5B3-48E3-A10F-9ED14DD61F39}">
  <dimension ref="A1:BM24"/>
  <sheetViews>
    <sheetView tabSelected="1" workbookViewId="0">
      <pane ySplit="6" topLeftCell="A7" activePane="bottomLeft" state="frozen"/>
      <selection pane="bottomLeft" activeCell="H10" sqref="H10"/>
    </sheetView>
  </sheetViews>
  <sheetFormatPr defaultColWidth="9.109375" defaultRowHeight="13.2" x14ac:dyDescent="0.25"/>
  <cols>
    <col min="1" max="1" width="5.5546875" style="1" customWidth="1"/>
    <col min="2" max="2" width="13" style="1" customWidth="1"/>
    <col min="3" max="3" width="23.109375" style="1" customWidth="1"/>
    <col min="4" max="4" width="22.44140625" style="1" customWidth="1"/>
    <col min="5" max="5" width="16.33203125" style="1" customWidth="1"/>
    <col min="6" max="6" width="27.5546875" style="2" customWidth="1"/>
    <col min="7" max="7" width="25.6640625" style="3" customWidth="1"/>
    <col min="8" max="8" width="17.33203125" customWidth="1"/>
    <col min="9" max="9" width="13.6640625" customWidth="1"/>
    <col min="10" max="10" width="14.109375" customWidth="1"/>
    <col min="11" max="11" width="13.88671875" customWidth="1"/>
    <col min="12" max="12" width="15.33203125" customWidth="1"/>
    <col min="13" max="13" width="14.109375" customWidth="1"/>
  </cols>
  <sheetData>
    <row r="1" spans="1:13" ht="13.8" thickBot="1" x14ac:dyDescent="0.3"/>
    <row r="2" spans="1:13" ht="50.1" customHeight="1" thickBot="1" x14ac:dyDescent="0.3">
      <c r="A2" s="72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</row>
    <row r="3" spans="1:13" ht="13.8" thickBot="1" x14ac:dyDescent="0.3">
      <c r="A3"/>
      <c r="B3"/>
      <c r="C3"/>
      <c r="D3"/>
      <c r="E3"/>
      <c r="F3"/>
    </row>
    <row r="4" spans="1:13" ht="18.600000000000001" thickBot="1" x14ac:dyDescent="0.3">
      <c r="A4" s="75" t="s">
        <v>35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7"/>
    </row>
    <row r="5" spans="1:13" ht="13.8" thickBot="1" x14ac:dyDescent="0.3"/>
    <row r="6" spans="1:13" ht="43.95" customHeight="1" thickBot="1" x14ac:dyDescent="0.3">
      <c r="A6" s="6" t="s">
        <v>0</v>
      </c>
      <c r="B6" s="7" t="s">
        <v>1</v>
      </c>
      <c r="C6" s="8" t="s">
        <v>18</v>
      </c>
      <c r="D6" s="9" t="s">
        <v>20</v>
      </c>
      <c r="E6" s="9" t="s">
        <v>2</v>
      </c>
      <c r="F6" s="10" t="s">
        <v>3</v>
      </c>
      <c r="G6" s="11" t="s">
        <v>42</v>
      </c>
      <c r="H6" s="12" t="s">
        <v>4</v>
      </c>
      <c r="I6" s="13" t="s">
        <v>5</v>
      </c>
      <c r="J6" s="7" t="s">
        <v>6</v>
      </c>
      <c r="K6" s="7" t="s">
        <v>7</v>
      </c>
      <c r="L6" s="11" t="s">
        <v>8</v>
      </c>
      <c r="M6" s="11" t="s">
        <v>9</v>
      </c>
    </row>
    <row r="7" spans="1:13" ht="39.9" customHeight="1" thickBot="1" x14ac:dyDescent="0.3">
      <c r="A7" s="84" t="s">
        <v>36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6"/>
    </row>
    <row r="8" spans="1:13" ht="40.200000000000003" customHeight="1" x14ac:dyDescent="0.25">
      <c r="A8" s="44">
        <v>1</v>
      </c>
      <c r="B8" s="44">
        <v>5271</v>
      </c>
      <c r="C8" s="41" t="s">
        <v>12</v>
      </c>
      <c r="D8" s="41" t="s">
        <v>13</v>
      </c>
      <c r="E8" s="45"/>
      <c r="F8" s="46" t="s">
        <v>31</v>
      </c>
      <c r="G8" s="47">
        <v>19508.59</v>
      </c>
      <c r="H8" s="48" t="s">
        <v>5</v>
      </c>
      <c r="I8" s="49">
        <v>693.37919199999999</v>
      </c>
      <c r="J8" s="49">
        <f>G8*23.8/100</f>
        <v>4643.0444200000002</v>
      </c>
      <c r="K8" s="49">
        <f>G8*1.06/100</f>
        <v>206.791054</v>
      </c>
      <c r="L8" s="50">
        <f>I8+J8+K8</f>
        <v>5543.2146660000008</v>
      </c>
      <c r="M8" s="51">
        <f>G8*8.5/100</f>
        <v>1658.2301500000001</v>
      </c>
    </row>
    <row r="9" spans="1:13" ht="40.200000000000003" customHeight="1" x14ac:dyDescent="0.25">
      <c r="A9" s="20">
        <v>2</v>
      </c>
      <c r="B9" s="20">
        <v>5272</v>
      </c>
      <c r="C9" s="5" t="s">
        <v>12</v>
      </c>
      <c r="D9" s="5" t="s">
        <v>14</v>
      </c>
      <c r="E9" s="4"/>
      <c r="F9" s="21" t="s">
        <v>31</v>
      </c>
      <c r="G9" s="38">
        <v>17508.59</v>
      </c>
      <c r="H9" s="36" t="s">
        <v>5</v>
      </c>
      <c r="I9" s="37">
        <v>693.37919199999999</v>
      </c>
      <c r="J9" s="37">
        <f>G9*23.8/100</f>
        <v>4167.0444200000002</v>
      </c>
      <c r="K9" s="37">
        <f>G9*1.06/100</f>
        <v>185.59105400000001</v>
      </c>
      <c r="L9" s="40">
        <f>I9+J9+K9</f>
        <v>5046.0146660000009</v>
      </c>
      <c r="M9" s="39">
        <f>G9*8.5/100</f>
        <v>1488.2301500000001</v>
      </c>
    </row>
    <row r="10" spans="1:13" ht="40.200000000000003" customHeight="1" x14ac:dyDescent="0.25">
      <c r="A10" s="20">
        <v>3</v>
      </c>
      <c r="B10" s="20">
        <v>6160</v>
      </c>
      <c r="C10" s="5" t="s">
        <v>12</v>
      </c>
      <c r="D10" s="5" t="s">
        <v>15</v>
      </c>
      <c r="E10" s="35">
        <v>0.5</v>
      </c>
      <c r="F10" s="21" t="s">
        <v>31</v>
      </c>
      <c r="G10" s="38">
        <f>G9/2</f>
        <v>8754.2950000000001</v>
      </c>
      <c r="H10" s="36" t="s">
        <v>5</v>
      </c>
      <c r="I10" s="37">
        <v>346.68959599999999</v>
      </c>
      <c r="J10" s="37">
        <f>G10*23.8/100</f>
        <v>2083.5222100000001</v>
      </c>
      <c r="K10" s="37">
        <f>G10*1.06/100</f>
        <v>92.795527000000007</v>
      </c>
      <c r="L10" s="40">
        <f>I10+J10+K10</f>
        <v>2523.0073330000005</v>
      </c>
      <c r="M10" s="39">
        <f>G10*8.5/100</f>
        <v>744.11507500000005</v>
      </c>
    </row>
    <row r="11" spans="1:13" ht="29.4" thickBot="1" x14ac:dyDescent="0.3">
      <c r="A11" s="52">
        <v>4</v>
      </c>
      <c r="B11" s="52">
        <v>6158</v>
      </c>
      <c r="C11" s="53" t="s">
        <v>16</v>
      </c>
      <c r="D11" s="53" t="s">
        <v>17</v>
      </c>
      <c r="E11" s="52"/>
      <c r="F11" s="54" t="s">
        <v>31</v>
      </c>
      <c r="G11" s="55">
        <v>17180.319999999996</v>
      </c>
      <c r="H11" s="56" t="s">
        <v>5</v>
      </c>
      <c r="I11" s="57">
        <v>679.79961599999979</v>
      </c>
      <c r="J11" s="57">
        <f>G11*23.8/100</f>
        <v>4088.9161599999993</v>
      </c>
      <c r="K11" s="57">
        <f>G11*1.06/100</f>
        <v>182.11139199999997</v>
      </c>
      <c r="L11" s="58">
        <f>I11+J11+K11</f>
        <v>4950.8271679999989</v>
      </c>
      <c r="M11" s="59">
        <f>G11*8.5/100</f>
        <v>1460.3271999999997</v>
      </c>
    </row>
    <row r="12" spans="1:13" ht="24" thickBot="1" x14ac:dyDescent="0.3">
      <c r="A12" s="84" t="s">
        <v>37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6"/>
    </row>
    <row r="13" spans="1:13" ht="43.95" customHeight="1" x14ac:dyDescent="0.25">
      <c r="A13" s="44">
        <v>1</v>
      </c>
      <c r="B13" s="44">
        <v>6201</v>
      </c>
      <c r="C13" s="60" t="s">
        <v>16</v>
      </c>
      <c r="D13" s="60" t="s">
        <v>33</v>
      </c>
      <c r="E13" s="44"/>
      <c r="F13" s="46" t="s">
        <v>41</v>
      </c>
      <c r="G13" s="47">
        <v>6089.7499999999991</v>
      </c>
      <c r="H13" s="48" t="s">
        <v>5</v>
      </c>
      <c r="I13" s="49">
        <v>260.61</v>
      </c>
      <c r="J13" s="49">
        <f>G13*23.8/100</f>
        <v>1449.3604999999998</v>
      </c>
      <c r="K13" s="49">
        <f>G13*1.06/100</f>
        <v>64.551349999999999</v>
      </c>
      <c r="L13" s="50">
        <f>I13+J13+K13</f>
        <v>1774.5218499999999</v>
      </c>
      <c r="M13" s="51">
        <f>G13*8.5/100</f>
        <v>517.62874999999997</v>
      </c>
    </row>
    <row r="14" spans="1:13" ht="43.95" customHeight="1" x14ac:dyDescent="0.25">
      <c r="A14" s="20">
        <v>2</v>
      </c>
      <c r="B14" s="20">
        <v>6203</v>
      </c>
      <c r="C14" s="28" t="s">
        <v>16</v>
      </c>
      <c r="D14" s="28" t="s">
        <v>33</v>
      </c>
      <c r="E14" s="20"/>
      <c r="F14" s="46" t="s">
        <v>40</v>
      </c>
      <c r="G14" s="38">
        <v>2261.0099999999998</v>
      </c>
      <c r="H14" s="36" t="s">
        <v>5</v>
      </c>
      <c r="I14" s="37">
        <v>96.24</v>
      </c>
      <c r="J14" s="37">
        <f>G14*23.8/100</f>
        <v>538.12037999999995</v>
      </c>
      <c r="K14" s="37">
        <f>G14*1.06/100</f>
        <v>23.966705999999999</v>
      </c>
      <c r="L14" s="40">
        <f>I14+J14+K14</f>
        <v>658.32708600000001</v>
      </c>
      <c r="M14" s="39">
        <f>G14*8.5/100</f>
        <v>192.18584999999999</v>
      </c>
    </row>
    <row r="15" spans="1:13" ht="43.95" customHeight="1" x14ac:dyDescent="0.25">
      <c r="A15" s="20">
        <v>3</v>
      </c>
      <c r="B15" s="20">
        <v>6211</v>
      </c>
      <c r="C15" s="28" t="s">
        <v>16</v>
      </c>
      <c r="D15" s="28" t="s">
        <v>33</v>
      </c>
      <c r="E15" s="20"/>
      <c r="F15" s="5" t="s">
        <v>34</v>
      </c>
      <c r="G15" s="38">
        <v>3017.8999999999996</v>
      </c>
      <c r="H15" s="36" t="s">
        <v>5</v>
      </c>
      <c r="I15" s="37">
        <v>144.18</v>
      </c>
      <c r="J15" s="37">
        <f>G15*23.8/100</f>
        <v>718.26019999999994</v>
      </c>
      <c r="K15" s="37">
        <f>G15*1.06/100</f>
        <v>31.989739999999998</v>
      </c>
      <c r="L15" s="40">
        <f>I15+J15+K15</f>
        <v>894.42993999999999</v>
      </c>
      <c r="M15" s="39">
        <f>G15*8.5/100</f>
        <v>256.5215</v>
      </c>
    </row>
    <row r="16" spans="1:13" ht="43.95" customHeight="1" thickBot="1" x14ac:dyDescent="0.3">
      <c r="A16" s="52">
        <v>4</v>
      </c>
      <c r="B16" s="52">
        <v>6212</v>
      </c>
      <c r="C16" s="53" t="s">
        <v>16</v>
      </c>
      <c r="D16" s="53" t="s">
        <v>33</v>
      </c>
      <c r="E16" s="52"/>
      <c r="F16" s="61" t="s">
        <v>32</v>
      </c>
      <c r="G16" s="55">
        <v>3183.83</v>
      </c>
      <c r="H16" s="56" t="s">
        <v>5</v>
      </c>
      <c r="I16" s="57">
        <v>152.1</v>
      </c>
      <c r="J16" s="57">
        <f>G16*23.8/100</f>
        <v>757.75153999999998</v>
      </c>
      <c r="K16" s="57">
        <f>G16*1.06/100</f>
        <v>33.748598000000001</v>
      </c>
      <c r="L16" s="58">
        <f>I16+J16+K16</f>
        <v>943.60013800000002</v>
      </c>
      <c r="M16" s="59">
        <f>G16*8.5/100</f>
        <v>270.62554999999998</v>
      </c>
    </row>
    <row r="17" spans="1:65" ht="39.9" customHeight="1" thickBot="1" x14ac:dyDescent="0.3">
      <c r="A17" s="84" t="s">
        <v>38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6"/>
    </row>
    <row r="18" spans="1:65" ht="40.200000000000003" customHeight="1" x14ac:dyDescent="0.25">
      <c r="A18" s="44">
        <v>1</v>
      </c>
      <c r="B18" s="44">
        <v>6163</v>
      </c>
      <c r="C18" s="41" t="s">
        <v>12</v>
      </c>
      <c r="D18" s="41" t="s">
        <v>19</v>
      </c>
      <c r="E18" s="45"/>
      <c r="F18" s="46" t="s">
        <v>31</v>
      </c>
      <c r="G18" s="62">
        <v>14508.590000000002</v>
      </c>
      <c r="H18" s="63" t="s">
        <v>5</v>
      </c>
      <c r="I18" s="64">
        <f>(G18-311.4)*6.1/100</f>
        <v>866.02859000000012</v>
      </c>
      <c r="J18" s="64">
        <f>G18*23.8/100</f>
        <v>3453.0444200000002</v>
      </c>
      <c r="K18" s="64">
        <f>G18*1.06/100</f>
        <v>153.79105400000003</v>
      </c>
      <c r="L18" s="65">
        <f>I18+J18+K18</f>
        <v>4472.8640640000003</v>
      </c>
      <c r="M18" s="66">
        <f>G18*8.5/100</f>
        <v>1233.2301500000001</v>
      </c>
    </row>
    <row r="19" spans="1:65" s="41" customFormat="1" ht="40.200000000000003" customHeight="1" x14ac:dyDescent="0.25">
      <c r="A19" s="5">
        <v>2</v>
      </c>
      <c r="B19" s="5">
        <v>6220</v>
      </c>
      <c r="C19" s="5" t="s">
        <v>12</v>
      </c>
      <c r="D19" s="5" t="s">
        <v>29</v>
      </c>
      <c r="E19" s="5"/>
      <c r="F19" s="5" t="s">
        <v>30</v>
      </c>
      <c r="G19" s="43">
        <v>3284.59</v>
      </c>
      <c r="H19" s="17" t="s">
        <v>5</v>
      </c>
      <c r="I19" s="23">
        <v>156.62799200000001</v>
      </c>
      <c r="J19" s="23">
        <f>G19*23.8/100</f>
        <v>781.73242000000016</v>
      </c>
      <c r="K19" s="23">
        <f>G19*1.06/100</f>
        <v>34.816654</v>
      </c>
      <c r="L19" s="24">
        <f>I19+J19+K19</f>
        <v>973.1770660000002</v>
      </c>
      <c r="M19" s="34">
        <f>G19*8.5/100</f>
        <v>279.19015000000002</v>
      </c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</row>
    <row r="20" spans="1:65" s="41" customFormat="1" ht="40.200000000000003" customHeight="1" x14ac:dyDescent="0.25">
      <c r="A20" s="20">
        <v>3</v>
      </c>
      <c r="B20" s="5">
        <v>6221</v>
      </c>
      <c r="C20" s="5" t="s">
        <v>12</v>
      </c>
      <c r="D20" s="5" t="s">
        <v>29</v>
      </c>
      <c r="E20" s="5"/>
      <c r="F20" s="5" t="s">
        <v>28</v>
      </c>
      <c r="G20" s="43">
        <v>3370.16</v>
      </c>
      <c r="H20" s="17" t="s">
        <v>5</v>
      </c>
      <c r="I20" s="23">
        <v>160.803808</v>
      </c>
      <c r="J20" s="23">
        <f>G20*23.8/100</f>
        <v>802.0980800000001</v>
      </c>
      <c r="K20" s="23">
        <f>G20*1.06/100</f>
        <v>35.723695999999997</v>
      </c>
      <c r="L20" s="24">
        <f>I20+J20+K20</f>
        <v>998.62558400000012</v>
      </c>
      <c r="M20" s="34">
        <f>G20*8.5/100</f>
        <v>286.46359999999999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</row>
    <row r="21" spans="1:65" s="41" customFormat="1" ht="40.200000000000003" customHeight="1" x14ac:dyDescent="0.25">
      <c r="A21" s="5">
        <v>4</v>
      </c>
      <c r="B21" s="5">
        <v>6222</v>
      </c>
      <c r="C21" s="5" t="s">
        <v>12</v>
      </c>
      <c r="D21" s="5" t="s">
        <v>29</v>
      </c>
      <c r="E21" s="5"/>
      <c r="F21" s="5" t="s">
        <v>28</v>
      </c>
      <c r="G21" s="43">
        <v>3370.16</v>
      </c>
      <c r="H21" s="17" t="s">
        <v>5</v>
      </c>
      <c r="I21" s="23">
        <v>160.803808</v>
      </c>
      <c r="J21" s="23">
        <f>G21*23.8/100</f>
        <v>802.0980800000001</v>
      </c>
      <c r="K21" s="23">
        <f>G21*1.06/100</f>
        <v>35.723695999999997</v>
      </c>
      <c r="L21" s="24">
        <f>I21+J21+K21</f>
        <v>998.62558400000012</v>
      </c>
      <c r="M21" s="34">
        <f>G21*8.5/100</f>
        <v>286.46359999999999</v>
      </c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</row>
    <row r="22" spans="1:65" s="41" customFormat="1" ht="40.200000000000003" customHeight="1" thickBot="1" x14ac:dyDescent="0.3">
      <c r="A22" s="52">
        <v>5</v>
      </c>
      <c r="B22" s="61">
        <v>6219</v>
      </c>
      <c r="C22" s="61" t="s">
        <v>12</v>
      </c>
      <c r="D22" s="61" t="s">
        <v>29</v>
      </c>
      <c r="E22" s="61"/>
      <c r="F22" s="61" t="s">
        <v>28</v>
      </c>
      <c r="G22" s="67">
        <v>3370.16</v>
      </c>
      <c r="H22" s="68" t="s">
        <v>5</v>
      </c>
      <c r="I22" s="69">
        <v>160.803808</v>
      </c>
      <c r="J22" s="69">
        <f>G22*23.8/100</f>
        <v>802.0980800000001</v>
      </c>
      <c r="K22" s="69">
        <f>G22*1.06/100</f>
        <v>35.723695999999997</v>
      </c>
      <c r="L22" s="70">
        <f>I22+J22+K22</f>
        <v>998.62558400000012</v>
      </c>
      <c r="M22" s="71">
        <f>G22*8.5/100</f>
        <v>286.46359999999999</v>
      </c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</row>
    <row r="23" spans="1:65" ht="39.9" customHeight="1" thickBot="1" x14ac:dyDescent="0.3">
      <c r="A23" s="87" t="s">
        <v>39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9"/>
    </row>
    <row r="24" spans="1:65" ht="40.200000000000003" customHeight="1" x14ac:dyDescent="0.25">
      <c r="A24" s="44">
        <v>1</v>
      </c>
      <c r="B24" s="44">
        <v>6072</v>
      </c>
      <c r="C24" s="41" t="s">
        <v>12</v>
      </c>
      <c r="D24" s="41" t="s">
        <v>19</v>
      </c>
      <c r="E24" s="45"/>
      <c r="F24" s="46" t="s">
        <v>27</v>
      </c>
      <c r="G24" s="62">
        <v>11245.420833333334</v>
      </c>
      <c r="H24" s="63" t="s">
        <v>5</v>
      </c>
      <c r="I24" s="64">
        <v>535.11253666666664</v>
      </c>
      <c r="J24" s="64">
        <f>G24*23.8/100</f>
        <v>2676.4101583333336</v>
      </c>
      <c r="K24" s="64">
        <f>G24*1.06/100</f>
        <v>119.20146083333334</v>
      </c>
      <c r="L24" s="65">
        <f>I24+J24+K24</f>
        <v>3330.7241558333335</v>
      </c>
      <c r="M24" s="66">
        <f>G24*8.5/100</f>
        <v>955.86077083333339</v>
      </c>
    </row>
  </sheetData>
  <sheetProtection selectLockedCells="1" selectUnlockedCells="1"/>
  <mergeCells count="6">
    <mergeCell ref="A2:M2"/>
    <mergeCell ref="A4:M4"/>
    <mergeCell ref="A7:M7"/>
    <mergeCell ref="A17:M17"/>
    <mergeCell ref="A23:M23"/>
    <mergeCell ref="A12:M12"/>
  </mergeCells>
  <pageMargins left="0.75" right="0.75" top="1" bottom="1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 trim</vt:lpstr>
      <vt:lpstr>II trim</vt:lpstr>
      <vt:lpstr>II sem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Porcelli</dc:creator>
  <cp:lastModifiedBy>Giuseppe Porcelli</cp:lastModifiedBy>
  <dcterms:created xsi:type="dcterms:W3CDTF">2025-04-07T09:27:35Z</dcterms:created>
  <dcterms:modified xsi:type="dcterms:W3CDTF">2025-12-23T10:29:32Z</dcterms:modified>
</cp:coreProperties>
</file>